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95" yWindow="30" windowWidth="16395" windowHeight="10215"/>
  </bookViews>
  <sheets>
    <sheet name="Sheet2" sheetId="16" r:id="rId1"/>
  </sheets>
  <calcPr calcId="145621"/>
</workbook>
</file>

<file path=xl/calcChain.xml><?xml version="1.0" encoding="utf-8"?>
<calcChain xmlns="http://schemas.openxmlformats.org/spreadsheetml/2006/main">
  <c r="J14" i="16" l="1"/>
  <c r="J13" i="16"/>
  <c r="J12" i="16"/>
  <c r="J11" i="16"/>
  <c r="J9" i="16"/>
  <c r="J10" i="16"/>
  <c r="J8" i="16"/>
  <c r="J5" i="16"/>
  <c r="J7" i="16"/>
  <c r="J6" i="16"/>
  <c r="G14" i="16"/>
  <c r="K14" i="16" s="1"/>
  <c r="G13" i="16"/>
  <c r="K13" i="16" l="1"/>
  <c r="G12" i="16"/>
  <c r="K12" i="16" s="1"/>
  <c r="G11" i="16"/>
  <c r="K11" i="16" s="1"/>
  <c r="G9" i="16" l="1"/>
  <c r="K9" i="16" s="1"/>
  <c r="G10" i="16"/>
  <c r="K10" i="16" s="1"/>
  <c r="G8" i="16"/>
  <c r="K8" i="16" s="1"/>
  <c r="G7" i="16"/>
  <c r="K7" i="16" s="1"/>
  <c r="G5" i="16"/>
  <c r="K5" i="16" s="1"/>
  <c r="G6" i="16"/>
  <c r="K6" i="16" s="1"/>
</calcChain>
</file>

<file path=xl/sharedStrings.xml><?xml version="1.0" encoding="utf-8"?>
<sst xmlns="http://schemas.openxmlformats.org/spreadsheetml/2006/main" count="57" uniqueCount="43">
  <si>
    <t>笔试成绩</t>
  </si>
  <si>
    <t>面试成绩</t>
  </si>
  <si>
    <t>总成绩</t>
  </si>
  <si>
    <t>职业能力倾向测验</t>
  </si>
  <si>
    <t>综合应用能力</t>
  </si>
  <si>
    <t>专业科目</t>
  </si>
  <si>
    <t>笔试折算</t>
  </si>
  <si>
    <t>面试折算</t>
  </si>
  <si>
    <t>所学专业</t>
    <phoneticPr fontId="6" type="noConversion"/>
  </si>
  <si>
    <t>报考   岗位</t>
    <phoneticPr fontId="6" type="noConversion"/>
  </si>
  <si>
    <t>考生    姓名</t>
    <phoneticPr fontId="6" type="noConversion"/>
  </si>
  <si>
    <t>是否进入体检环节</t>
    <phoneticPr fontId="6" type="noConversion"/>
  </si>
  <si>
    <t>安防技术岗</t>
    <phoneticPr fontId="6" type="noConversion"/>
  </si>
  <si>
    <t>信息技术岗</t>
    <phoneticPr fontId="6" type="noConversion"/>
  </si>
  <si>
    <t>陈列展览岗</t>
    <phoneticPr fontId="6" type="noConversion"/>
  </si>
  <si>
    <t>政策研究岗</t>
    <phoneticPr fontId="6" type="noConversion"/>
  </si>
  <si>
    <t>李悦祺</t>
    <phoneticPr fontId="6" type="noConversion"/>
  </si>
  <si>
    <t>国家安全学</t>
    <phoneticPr fontId="6" type="noConversion"/>
  </si>
  <si>
    <t>毛人杰</t>
    <phoneticPr fontId="6" type="noConversion"/>
  </si>
  <si>
    <t>杨三锋</t>
    <phoneticPr fontId="6" type="noConversion"/>
  </si>
  <si>
    <t>安全工程</t>
    <phoneticPr fontId="6" type="noConversion"/>
  </si>
  <si>
    <t>陈夏捷</t>
    <phoneticPr fontId="6" type="noConversion"/>
  </si>
  <si>
    <t>何宇</t>
    <phoneticPr fontId="6" type="noConversion"/>
  </si>
  <si>
    <t>马文婷</t>
    <phoneticPr fontId="6" type="noConversion"/>
  </si>
  <si>
    <t>杜沁</t>
    <phoneticPr fontId="6" type="noConversion"/>
  </si>
  <si>
    <t>戴胜男</t>
    <phoneticPr fontId="6" type="noConversion"/>
  </si>
  <si>
    <t>陈金肃</t>
    <phoneticPr fontId="6" type="noConversion"/>
  </si>
  <si>
    <t>邓金凤</t>
    <phoneticPr fontId="6" type="noConversion"/>
  </si>
  <si>
    <t>考古学</t>
    <phoneticPr fontId="6" type="noConversion"/>
  </si>
  <si>
    <t>专门史</t>
    <phoneticPr fontId="6" type="noConversion"/>
  </si>
  <si>
    <t>思想政治教育</t>
    <phoneticPr fontId="6" type="noConversion"/>
  </si>
  <si>
    <t>专业技能测试</t>
    <phoneticPr fontId="6" type="noConversion"/>
  </si>
  <si>
    <t>综合面试</t>
    <phoneticPr fontId="6" type="noConversion"/>
  </si>
  <si>
    <t xml:space="preserve">重庆红岩革命历史文化中心                                            2026年第二季度公开招聘（遴选）成绩及进入体检人员公示表
</t>
    <phoneticPr fontId="6" type="noConversion"/>
  </si>
  <si>
    <t>计算机科学</t>
    <phoneticPr fontId="6" type="noConversion"/>
  </si>
  <si>
    <t>人工智能</t>
    <phoneticPr fontId="6" type="noConversion"/>
  </si>
  <si>
    <t>信号与信息处理</t>
    <phoneticPr fontId="6" type="noConversion"/>
  </si>
  <si>
    <t>文物与博物馆</t>
    <phoneticPr fontId="6" type="noConversion"/>
  </si>
  <si>
    <t>是</t>
    <phoneticPr fontId="6" type="noConversion"/>
  </si>
  <si>
    <t>否</t>
    <phoneticPr fontId="6" type="noConversion"/>
  </si>
  <si>
    <t>是</t>
    <phoneticPr fontId="6" type="noConversion"/>
  </si>
  <si>
    <t xml:space="preserve">注：
公开招聘甲类岗位：总成绩=（《职业能力倾向测验》成绩+《综合应用能力》成绩）÷3×50%+综合面试成绩×50%。                                                                                                          公开遴选甲类岗位：总成绩=（《职业能力倾向测验》成绩+《综合应用能力》成绩）÷3×50%+综合面试成绩×50%。           公开遴选乙类岗位：总成绩=（《职业能力倾向测验》成绩+《综合应用能力》成绩）÷3×40%+专业科目笔试成绩×30%+综合面试成绩×30%。
</t>
    <phoneticPr fontId="6" type="noConversion"/>
  </si>
  <si>
    <r>
      <t xml:space="preserve">     </t>
    </r>
    <r>
      <rPr>
        <sz val="14"/>
        <color theme="1"/>
        <rFont val="方正仿宋_GBK"/>
        <family val="4"/>
        <charset val="134"/>
      </rPr>
      <t>根据公告规定，组织开展了笔试、面试工作，并认真履行监督职责。现将报考</t>
    </r>
    <r>
      <rPr>
        <u/>
        <sz val="14"/>
        <color theme="1"/>
        <rFont val="方正仿宋_GBK"/>
        <family val="4"/>
        <charset val="134"/>
      </rPr>
      <t>重庆红岩革命历史文化中心</t>
    </r>
    <r>
      <rPr>
        <sz val="14"/>
        <color theme="1"/>
        <rFont val="方正仿宋_GBK"/>
        <family val="4"/>
        <charset val="134"/>
      </rPr>
      <t>的</t>
    </r>
    <r>
      <rPr>
        <u/>
        <sz val="14"/>
        <color theme="1"/>
        <rFont val="宋体"/>
        <family val="3"/>
        <charset val="134"/>
      </rPr>
      <t>10</t>
    </r>
    <r>
      <rPr>
        <sz val="14"/>
        <color theme="1"/>
        <rFont val="方正仿宋_GBK"/>
        <family val="4"/>
        <charset val="134"/>
      </rPr>
      <t>名面试人员的各项成绩公布如下：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</si>
</sst>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7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方正仿宋_GBK"/>
      <family val="4"/>
      <charset val="134"/>
    </font>
    <font>
      <sz val="14"/>
      <color theme="1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  <font>
      <u/>
      <sz val="14"/>
      <color theme="1"/>
      <name val="方正仿宋_GBK"/>
      <family val="4"/>
      <charset val="134"/>
    </font>
    <font>
      <b/>
      <sz val="18"/>
      <color theme="1"/>
      <name val="方正仿宋_GBK"/>
      <family val="4"/>
      <charset val="134"/>
    </font>
    <font>
      <sz val="11"/>
      <color indexed="8"/>
      <name val="方正仿宋_GBK"/>
      <family val="4"/>
      <charset val="134"/>
    </font>
    <font>
      <sz val="11"/>
      <name val="方正仿宋_GBK"/>
      <family val="4"/>
      <charset val="134"/>
    </font>
    <font>
      <b/>
      <sz val="11"/>
      <color theme="1"/>
      <name val="方正仿宋_GBK"/>
      <family val="4"/>
      <charset val="134"/>
    </font>
    <font>
      <u/>
      <sz val="14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3" fillId="0" borderId="0"/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center" vertical="center"/>
    </xf>
    <xf numFmtId="176" fontId="15" fillId="0" borderId="8" xfId="0" applyNumberFormat="1" applyFont="1" applyBorder="1" applyAlignment="1">
      <alignment horizontal="center" vertical="center" wrapText="1"/>
    </xf>
    <xf numFmtId="176" fontId="16" fillId="0" borderId="4" xfId="0" applyNumberFormat="1" applyFont="1" applyFill="1" applyBorder="1" applyAlignment="1">
      <alignment horizontal="center" vertical="center"/>
    </xf>
    <xf numFmtId="176" fontId="15" fillId="0" borderId="11" xfId="0" applyNumberFormat="1" applyFont="1" applyBorder="1" applyAlignment="1">
      <alignment horizontal="center" vertical="center" wrapText="1"/>
    </xf>
    <xf numFmtId="176" fontId="16" fillId="0" borderId="6" xfId="0" applyNumberFormat="1" applyFont="1" applyFill="1" applyBorder="1" applyAlignment="1">
      <alignment horizontal="center" vertical="center"/>
    </xf>
    <xf numFmtId="176" fontId="15" fillId="0" borderId="12" xfId="0" applyNumberFormat="1" applyFont="1" applyBorder="1" applyAlignment="1">
      <alignment horizontal="center" vertical="center" wrapText="1"/>
    </xf>
    <xf numFmtId="176" fontId="15" fillId="0" borderId="4" xfId="0" applyNumberFormat="1" applyFont="1" applyBorder="1" applyAlignment="1">
      <alignment horizontal="center" vertical="center" wrapText="1"/>
    </xf>
    <xf numFmtId="176" fontId="14" fillId="0" borderId="2" xfId="2" applyNumberFormat="1" applyFont="1" applyBorder="1" applyAlignment="1">
      <alignment horizontal="center" vertical="center"/>
    </xf>
    <xf numFmtId="176" fontId="15" fillId="0" borderId="2" xfId="0" applyNumberFormat="1" applyFont="1" applyBorder="1" applyAlignment="1">
      <alignment horizontal="center" vertical="center" wrapText="1"/>
    </xf>
    <xf numFmtId="176" fontId="15" fillId="0" borderId="9" xfId="0" applyNumberFormat="1" applyFont="1" applyBorder="1" applyAlignment="1">
      <alignment horizontal="center" vertical="center" wrapText="1"/>
    </xf>
    <xf numFmtId="176" fontId="14" fillId="0" borderId="5" xfId="2" applyNumberFormat="1" applyFont="1" applyBorder="1" applyAlignment="1">
      <alignment horizontal="center" vertical="center"/>
    </xf>
    <xf numFmtId="176" fontId="14" fillId="0" borderId="4" xfId="2" applyNumberFormat="1" applyFont="1" applyBorder="1" applyAlignment="1">
      <alignment horizontal="center" vertical="center"/>
    </xf>
    <xf numFmtId="176" fontId="15" fillId="0" borderId="4" xfId="0" applyNumberFormat="1" applyFont="1" applyBorder="1" applyAlignment="1">
      <alignment vertical="center" wrapText="1"/>
    </xf>
    <xf numFmtId="176" fontId="15" fillId="0" borderId="3" xfId="0" applyNumberFormat="1" applyFont="1" applyBorder="1" applyAlignment="1">
      <alignment horizontal="center" vertical="center" wrapText="1"/>
    </xf>
    <xf numFmtId="176" fontId="14" fillId="0" borderId="6" xfId="2" applyNumberFormat="1" applyFont="1" applyBorder="1" applyAlignment="1">
      <alignment horizontal="center" vertical="center"/>
    </xf>
    <xf numFmtId="176" fontId="15" fillId="0" borderId="6" xfId="0" applyNumberFormat="1" applyFont="1" applyBorder="1" applyAlignment="1">
      <alignment horizontal="center" vertical="center" wrapText="1"/>
    </xf>
    <xf numFmtId="176" fontId="15" fillId="0" borderId="13" xfId="0" applyNumberFormat="1" applyFont="1" applyBorder="1" applyAlignment="1">
      <alignment horizontal="center" vertical="center" wrapText="1"/>
    </xf>
    <xf numFmtId="0" fontId="13" fillId="0" borderId="7" xfId="1" applyBorder="1" applyAlignment="1">
      <alignment horizontal="left" vertical="top" wrapText="1"/>
    </xf>
    <xf numFmtId="0" fontId="13" fillId="0" borderId="7" xfId="1" applyBorder="1" applyAlignment="1">
      <alignment horizontal="left" vertical="top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workbookViewId="0">
      <selection activeCell="L12" sqref="L12"/>
    </sheetView>
  </sheetViews>
  <sheetFormatPr defaultRowHeight="13.5" x14ac:dyDescent="0.15"/>
  <cols>
    <col min="1" max="2" width="8.5" customWidth="1"/>
    <col min="3" max="3" width="18.5" style="1" customWidth="1"/>
    <col min="4" max="4" width="7.625" customWidth="1"/>
    <col min="5" max="5" width="8" customWidth="1"/>
    <col min="6" max="6" width="6.25" customWidth="1"/>
    <col min="7" max="8" width="9" customWidth="1"/>
    <col min="9" max="9" width="8.875" style="1" customWidth="1"/>
    <col min="10" max="10" width="9" style="1"/>
    <col min="11" max="11" width="7.625" style="1" customWidth="1"/>
    <col min="12" max="12" width="6.25" style="1" customWidth="1"/>
  </cols>
  <sheetData>
    <row r="1" spans="1:14" ht="59.25" customHeight="1" x14ac:dyDescent="0.15">
      <c r="A1" s="35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4" ht="54.75" customHeight="1" x14ac:dyDescent="0.15">
      <c r="A2" s="37" t="s">
        <v>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4" ht="23.25" customHeight="1" x14ac:dyDescent="0.15">
      <c r="A3" s="38" t="s">
        <v>9</v>
      </c>
      <c r="B3" s="38" t="s">
        <v>10</v>
      </c>
      <c r="C3" s="38" t="s">
        <v>8</v>
      </c>
      <c r="D3" s="40" t="s">
        <v>0</v>
      </c>
      <c r="E3" s="40"/>
      <c r="F3" s="40"/>
      <c r="G3" s="40"/>
      <c r="H3" s="41" t="s">
        <v>1</v>
      </c>
      <c r="I3" s="42"/>
      <c r="J3" s="43"/>
      <c r="K3" s="40" t="s">
        <v>2</v>
      </c>
      <c r="L3" s="40" t="s">
        <v>11</v>
      </c>
    </row>
    <row r="4" spans="1:14" ht="47.25" x14ac:dyDescent="0.15">
      <c r="A4" s="39"/>
      <c r="B4" s="39"/>
      <c r="C4" s="39"/>
      <c r="D4" s="7" t="s">
        <v>3</v>
      </c>
      <c r="E4" s="7" t="s">
        <v>4</v>
      </c>
      <c r="F4" s="7" t="s">
        <v>5</v>
      </c>
      <c r="G4" s="7" t="s">
        <v>6</v>
      </c>
      <c r="H4" s="15" t="s">
        <v>31</v>
      </c>
      <c r="I4" s="7" t="s">
        <v>32</v>
      </c>
      <c r="J4" s="7" t="s">
        <v>7</v>
      </c>
      <c r="K4" s="40"/>
      <c r="L4" s="40"/>
    </row>
    <row r="5" spans="1:14" ht="32.25" customHeight="1" x14ac:dyDescent="0.15">
      <c r="A5" s="5" t="s">
        <v>12</v>
      </c>
      <c r="B5" s="13" t="s">
        <v>18</v>
      </c>
      <c r="C5" s="4" t="s">
        <v>17</v>
      </c>
      <c r="D5" s="26">
        <v>105</v>
      </c>
      <c r="E5" s="26">
        <v>90</v>
      </c>
      <c r="F5" s="24"/>
      <c r="G5" s="16">
        <f>(D5+E5)/6</f>
        <v>32.5</v>
      </c>
      <c r="H5" s="16"/>
      <c r="I5" s="17">
        <v>83.8</v>
      </c>
      <c r="J5" s="24">
        <f>I5*0.5</f>
        <v>41.9</v>
      </c>
      <c r="K5" s="25">
        <f>G5+J5</f>
        <v>74.400000000000006</v>
      </c>
      <c r="L5" s="8" t="s">
        <v>38</v>
      </c>
      <c r="N5" s="2"/>
    </row>
    <row r="6" spans="1:14" ht="32.25" customHeight="1" x14ac:dyDescent="0.15">
      <c r="A6" s="5" t="s">
        <v>12</v>
      </c>
      <c r="B6" s="6" t="s">
        <v>16</v>
      </c>
      <c r="C6" s="4" t="s">
        <v>17</v>
      </c>
      <c r="D6" s="23">
        <v>82.5</v>
      </c>
      <c r="E6" s="23">
        <v>117.5</v>
      </c>
      <c r="F6" s="24"/>
      <c r="G6" s="16">
        <f t="shared" ref="G6:G10" si="0">(D6+E6)/6</f>
        <v>33.333333333333336</v>
      </c>
      <c r="H6" s="16"/>
      <c r="I6" s="17">
        <v>79.2</v>
      </c>
      <c r="J6" s="24">
        <f>I6*0.5</f>
        <v>39.6</v>
      </c>
      <c r="K6" s="25">
        <f>G6+J6</f>
        <v>72.933333333333337</v>
      </c>
      <c r="L6" s="4" t="s">
        <v>39</v>
      </c>
    </row>
    <row r="7" spans="1:14" ht="30.75" thickBot="1" x14ac:dyDescent="0.2">
      <c r="A7" s="9" t="s">
        <v>12</v>
      </c>
      <c r="B7" s="10" t="s">
        <v>19</v>
      </c>
      <c r="C7" s="3" t="s">
        <v>20</v>
      </c>
      <c r="D7" s="27">
        <v>99</v>
      </c>
      <c r="E7" s="27">
        <v>95</v>
      </c>
      <c r="F7" s="28"/>
      <c r="G7" s="18">
        <f>(D7+E7)/6</f>
        <v>32.333333333333336</v>
      </c>
      <c r="H7" s="18"/>
      <c r="I7" s="19">
        <v>81</v>
      </c>
      <c r="J7" s="22">
        <f t="shared" ref="J7" si="1">I7*0.5</f>
        <v>40.5</v>
      </c>
      <c r="K7" s="22">
        <f t="shared" ref="K7:K14" si="2">G7+J7</f>
        <v>72.833333333333343</v>
      </c>
      <c r="L7" s="3" t="s">
        <v>39</v>
      </c>
    </row>
    <row r="8" spans="1:14" ht="32.25" customHeight="1" x14ac:dyDescent="0.15">
      <c r="A8" s="11" t="s">
        <v>13</v>
      </c>
      <c r="B8" s="11" t="s">
        <v>21</v>
      </c>
      <c r="C8" s="12" t="s">
        <v>34</v>
      </c>
      <c r="D8" s="30">
        <v>112.5</v>
      </c>
      <c r="E8" s="30">
        <v>94</v>
      </c>
      <c r="F8" s="31"/>
      <c r="G8" s="20">
        <f t="shared" si="0"/>
        <v>34.416666666666664</v>
      </c>
      <c r="H8" s="20"/>
      <c r="I8" s="21">
        <v>82.8</v>
      </c>
      <c r="J8" s="31">
        <f>I8*0.5</f>
        <v>41.4</v>
      </c>
      <c r="K8" s="32">
        <f t="shared" si="2"/>
        <v>75.816666666666663</v>
      </c>
      <c r="L8" s="14" t="s">
        <v>40</v>
      </c>
    </row>
    <row r="9" spans="1:14" ht="32.25" customHeight="1" x14ac:dyDescent="0.15">
      <c r="A9" s="11" t="s">
        <v>13</v>
      </c>
      <c r="B9" s="6" t="s">
        <v>22</v>
      </c>
      <c r="C9" s="4" t="s">
        <v>35</v>
      </c>
      <c r="D9" s="23">
        <v>97.5</v>
      </c>
      <c r="E9" s="23">
        <v>103.5</v>
      </c>
      <c r="F9" s="24"/>
      <c r="G9" s="16">
        <f>(D9+E9)/6</f>
        <v>33.5</v>
      </c>
      <c r="H9" s="16"/>
      <c r="I9" s="17">
        <v>82</v>
      </c>
      <c r="J9" s="24">
        <f t="shared" ref="J9:J10" si="3">I9*0.5</f>
        <v>41</v>
      </c>
      <c r="K9" s="25">
        <f t="shared" si="2"/>
        <v>74.5</v>
      </c>
      <c r="L9" s="4" t="s">
        <v>39</v>
      </c>
    </row>
    <row r="10" spans="1:14" ht="32.25" customHeight="1" thickBot="1" x14ac:dyDescent="0.2">
      <c r="A10" s="9" t="s">
        <v>13</v>
      </c>
      <c r="B10" s="10" t="s">
        <v>23</v>
      </c>
      <c r="C10" s="3" t="s">
        <v>36</v>
      </c>
      <c r="D10" s="27">
        <v>88.5</v>
      </c>
      <c r="E10" s="27">
        <v>111</v>
      </c>
      <c r="F10" s="22"/>
      <c r="G10" s="18">
        <f t="shared" si="0"/>
        <v>33.25</v>
      </c>
      <c r="H10" s="18"/>
      <c r="I10" s="19">
        <v>78.599999999999994</v>
      </c>
      <c r="J10" s="22">
        <f t="shared" si="3"/>
        <v>39.299999999999997</v>
      </c>
      <c r="K10" s="22">
        <f t="shared" si="2"/>
        <v>72.55</v>
      </c>
      <c r="L10" s="3" t="s">
        <v>39</v>
      </c>
    </row>
    <row r="11" spans="1:14" ht="32.25" customHeight="1" x14ac:dyDescent="0.15">
      <c r="A11" s="11" t="s">
        <v>14</v>
      </c>
      <c r="B11" s="6" t="s">
        <v>24</v>
      </c>
      <c r="C11" s="4" t="s">
        <v>28</v>
      </c>
      <c r="D11" s="23">
        <v>73.5</v>
      </c>
      <c r="E11" s="23">
        <v>93.5</v>
      </c>
      <c r="F11" s="24"/>
      <c r="G11" s="16">
        <f>(D11+E11)/6</f>
        <v>27.833333333333332</v>
      </c>
      <c r="H11" s="16"/>
      <c r="I11" s="17">
        <v>83.6</v>
      </c>
      <c r="J11" s="29">
        <f>I11*0.5</f>
        <v>41.8</v>
      </c>
      <c r="K11" s="32">
        <f t="shared" si="2"/>
        <v>69.633333333333326</v>
      </c>
      <c r="L11" s="8" t="s">
        <v>40</v>
      </c>
    </row>
    <row r="12" spans="1:14" ht="32.25" customHeight="1" thickBot="1" x14ac:dyDescent="0.2">
      <c r="A12" s="9" t="s">
        <v>14</v>
      </c>
      <c r="B12" s="10" t="s">
        <v>25</v>
      </c>
      <c r="C12" s="3" t="s">
        <v>37</v>
      </c>
      <c r="D12" s="27">
        <v>82.5</v>
      </c>
      <c r="E12" s="27">
        <v>72</v>
      </c>
      <c r="F12" s="22"/>
      <c r="G12" s="18">
        <f t="shared" ref="G12" si="4">(D12+E12)/6</f>
        <v>25.75</v>
      </c>
      <c r="H12" s="18"/>
      <c r="I12" s="19">
        <v>0</v>
      </c>
      <c r="J12" s="22">
        <f>I12*0.5</f>
        <v>0</v>
      </c>
      <c r="K12" s="22">
        <f t="shared" si="2"/>
        <v>25.75</v>
      </c>
      <c r="L12" s="3" t="s">
        <v>39</v>
      </c>
    </row>
    <row r="13" spans="1:14" ht="32.25" customHeight="1" x14ac:dyDescent="0.15">
      <c r="A13" s="11" t="s">
        <v>15</v>
      </c>
      <c r="B13" s="6" t="s">
        <v>26</v>
      </c>
      <c r="C13" s="4" t="s">
        <v>29</v>
      </c>
      <c r="D13" s="23">
        <v>88.5</v>
      </c>
      <c r="E13" s="23">
        <v>101.5</v>
      </c>
      <c r="F13" s="24">
        <v>80</v>
      </c>
      <c r="G13" s="16">
        <f>(D13+E13)/3*0.4+F13*0.3</f>
        <v>49.333333333333336</v>
      </c>
      <c r="H13" s="16"/>
      <c r="I13" s="17">
        <v>85</v>
      </c>
      <c r="J13" s="31">
        <f>I13*0.3</f>
        <v>25.5</v>
      </c>
      <c r="K13" s="32">
        <f t="shared" si="2"/>
        <v>74.833333333333343</v>
      </c>
      <c r="L13" s="8" t="s">
        <v>40</v>
      </c>
    </row>
    <row r="14" spans="1:14" ht="32.25" customHeight="1" thickBot="1" x14ac:dyDescent="0.2">
      <c r="A14" s="11" t="s">
        <v>15</v>
      </c>
      <c r="B14" s="10" t="s">
        <v>27</v>
      </c>
      <c r="C14" s="3" t="s">
        <v>30</v>
      </c>
      <c r="D14" s="27">
        <v>93</v>
      </c>
      <c r="E14" s="27">
        <v>105</v>
      </c>
      <c r="F14" s="22">
        <v>71.5</v>
      </c>
      <c r="G14" s="16">
        <f>(D14+E14)/3*0.4+F14*0.3</f>
        <v>47.85</v>
      </c>
      <c r="H14" s="18"/>
      <c r="I14" s="22">
        <v>82.8</v>
      </c>
      <c r="J14" s="24">
        <f>I14*0.3</f>
        <v>24.84</v>
      </c>
      <c r="K14" s="25">
        <f t="shared" si="2"/>
        <v>72.69</v>
      </c>
      <c r="L14" s="3" t="s">
        <v>39</v>
      </c>
    </row>
    <row r="15" spans="1:14" ht="78" customHeight="1" x14ac:dyDescent="0.15">
      <c r="A15" s="33" t="s">
        <v>41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</sheetData>
  <sortState ref="A43:L45">
    <sortCondition ref="L43:L45"/>
  </sortState>
  <mergeCells count="10">
    <mergeCell ref="A15:L15"/>
    <mergeCell ref="A1:L1"/>
    <mergeCell ref="A2:L2"/>
    <mergeCell ref="A3:A4"/>
    <mergeCell ref="B3:B4"/>
    <mergeCell ref="C3:C4"/>
    <mergeCell ref="D3:G3"/>
    <mergeCell ref="K3:K4"/>
    <mergeCell ref="L3:L4"/>
    <mergeCell ref="H3:J3"/>
  </mergeCells>
  <phoneticPr fontId="6" type="noConversion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何晨瑕</cp:lastModifiedBy>
  <cp:lastPrinted>2026-08-22T05:17:26Z</cp:lastPrinted>
  <dcterms:created xsi:type="dcterms:W3CDTF">2019-07-10T08:13:00Z</dcterms:created>
  <dcterms:modified xsi:type="dcterms:W3CDTF">2026-08-22T05:22:03Z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